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6140" tabRatio="500" activeTab="0"/>
  </bookViews>
  <sheets>
    <sheet name="Calculation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<sst xmlns="http://schemas.openxmlformats.org/spreadsheetml/2006/main" count="26" uniqueCount="25">
  <si>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mg/mL</t>
  </si>
  <si>
    <t>Fill in details for yellow marked fields only</t>
  </si>
  <si>
    <t>Antigen target:</t>
  </si>
  <si>
    <t>(eg., NGF)</t>
  </si>
  <si>
    <t>pg/mL</t>
  </si>
  <si>
    <t>Dilution factor of lysate or homogenate:</t>
  </si>
  <si>
    <t>Antigen concentration corrected for dilution:</t>
  </si>
  <si>
    <t>Lysate or homogenate volume:</t>
  </si>
  <si>
    <t>uL</t>
  </si>
  <si>
    <t>Total protein concentration (Bradford, BCA, etc.)</t>
  </si>
  <si>
    <t>Antigen amount / total protein:</t>
  </si>
  <si>
    <t>pg antigen / mg total protein</t>
  </si>
  <si>
    <t>For Tissue Homogenates Only:</t>
  </si>
  <si>
    <t>Net weight of tissue used for homogenisation:</t>
  </si>
  <si>
    <t>g</t>
  </si>
  <si>
    <t>pg antigen / g tissue</t>
  </si>
  <si>
    <t>BDNF</t>
  </si>
  <si>
    <t>Do not use linear regression analysis to determine antigen concentrations. ELISA assays are</t>
  </si>
  <si>
    <t>Calculation of Antigen Amount in Lysates and Tissues</t>
  </si>
  <si>
    <t>non-linear by nature, and the best-fit regression line usually is 4-PL or 5-PL.</t>
  </si>
  <si>
    <t>Antigen concentration interpolated from standard curve:</t>
  </si>
  <si>
    <r>
      <rPr>
        <b/>
        <sz val="12"/>
        <color indexed="8"/>
        <rFont val="Arial"/>
        <family val="0"/>
      </rPr>
      <t>Note:</t>
    </r>
    <r>
      <rPr>
        <sz val="12"/>
        <color indexed="8"/>
        <rFont val="Arial"/>
        <family val="0"/>
      </rPr>
      <t xml:space="preserve"> Refer to the ELISA kit manual for sample preparation methods.</t>
    </r>
  </si>
  <si>
    <t>Antigen amount / tissue weight (pg/g):</t>
  </si>
  <si>
    <t>Antigen amount / tissue weight (ng/g):</t>
  </si>
  <si>
    <t>ng antigen / g tissue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</si>
</sst>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</numFmts>
  <fonts count="47">
    <font>
      <sz val="12"/>
      <color theme="1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sz val="8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Arial"/>
      <family val="0"/>
    </font>
    <font>
      <b/>
      <sz val="10"/>
      <color theme="1"/>
      <name val="Arial"/>
      <family val="0"/>
    </font>
    <font>
      <sz val="12"/>
      <color rgb="FF000000"/>
      <name val="Arial"/>
      <family val="0"/>
    </font>
    <font>
      <b/>
      <sz val="12"/>
      <color rgb="FF000000"/>
      <name val="Arial"/>
      <family val="0"/>
    </font>
    <font>
      <b/>
      <sz val="14"/>
      <color theme="1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3" fillId="33" borderId="10" xfId="0" applyFont="1" applyFill="1" applyBorder="1" applyAlignment="1" applyProtection="1">
      <alignment vertical="center" wrapText="1"/>
      <protection/>
    </xf>
    <xf numFmtId="0" fontId="42" fillId="33" borderId="11" xfId="0" applyFont="1" applyFill="1" applyBorder="1" applyAlignment="1" applyProtection="1">
      <alignment/>
      <protection/>
    </xf>
    <xf numFmtId="0" fontId="9" fillId="34" borderId="0" xfId="0" applyFont="1" applyFill="1" applyAlignment="1">
      <alignment/>
    </xf>
    <xf numFmtId="0" fontId="44" fillId="34" borderId="0" xfId="0" applyFont="1" applyFill="1" applyAlignment="1">
      <alignment/>
    </xf>
    <xf numFmtId="0" fontId="44" fillId="35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164" fontId="44" fillId="35" borderId="0" xfId="0" applyNumberFormat="1" applyFont="1" applyFill="1" applyAlignment="1" applyProtection="1">
      <alignment/>
      <protection locked="0"/>
    </xf>
    <xf numFmtId="1" fontId="44" fillId="35" borderId="0" xfId="0" applyNumberFormat="1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44" fillId="34" borderId="0" xfId="0" applyFont="1" applyFill="1" applyAlignment="1">
      <alignment horizontal="left"/>
    </xf>
    <xf numFmtId="0" fontId="45" fillId="34" borderId="0" xfId="0" applyFont="1" applyFill="1" applyAlignment="1">
      <alignment/>
    </xf>
    <xf numFmtId="1" fontId="45" fillId="36" borderId="0" xfId="0" applyNumberFormat="1" applyFont="1" applyFill="1" applyAlignment="1">
      <alignment/>
    </xf>
    <xf numFmtId="0" fontId="45" fillId="34" borderId="0" xfId="0" applyFont="1" applyFill="1" applyAlignment="1">
      <alignment horizontal="left"/>
    </xf>
    <xf numFmtId="165" fontId="44" fillId="35" borderId="0" xfId="0" applyNumberFormat="1" applyFont="1" applyFill="1" applyAlignment="1" applyProtection="1">
      <alignment/>
      <protection locked="0"/>
    </xf>
    <xf numFmtId="164" fontId="45" fillId="36" borderId="0" xfId="0" applyNumberFormat="1" applyFont="1" applyFill="1" applyAlignment="1">
      <alignment/>
    </xf>
    <xf numFmtId="0" fontId="45" fillId="35" borderId="0" xfId="0" applyFont="1" applyFill="1" applyAlignment="1">
      <alignment horizontal="left"/>
    </xf>
    <xf numFmtId="0" fontId="46" fillId="33" borderId="12" xfId="0" applyFont="1" applyFill="1" applyBorder="1" applyAlignment="1" applyProtection="1">
      <alignment horizontal="left" vertical="center" wrapText="1"/>
      <protection/>
    </xf>
    <xf numFmtId="0" fontId="46" fillId="33" borderId="13" xfId="0" applyFont="1" applyFill="1" applyBorder="1" applyAlignment="1" applyProtection="1">
      <alignment horizontal="left" vertical="center" wrapText="1"/>
      <protection/>
    </xf>
    <xf numFmtId="0" fontId="46" fillId="33" borderId="14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352425</xdr:colOff>
      <xdr:row>0</xdr:row>
      <xdr:rowOff>114300</xdr:rowOff>
    </xdr:from>
    <xdr:to>
      <xdr:col>4</xdr:col>
      <xdr:colOff>1419225</xdr:colOff>
      <xdr:row>0</xdr:row>
      <xdr:rowOff>733425</xdr:rowOff>
    </xdr:to>
    <xdr:pic>
      <xdr:nvPicPr>
        <xdr:cNvPr id="1" name="Picture 2" descr="Macintosh HD:Users:neubody:Desktop:logo_print 14-59-0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114300"/>
          <a:ext cx="1066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C5" sqref="C5"/>
    </sheetView>
  </sheetViews>
  <sheetFormatPr defaultColWidth="11.00390625" defaultRowHeight="15.75"/>
  <cols>
    <col min="1" max="1" width="30.125" style="1" customWidth="1"/>
    <col min="2" max="2" width="22.875" style="1" customWidth="1"/>
    <col min="3" max="3" width="9.50390625" style="1" customWidth="1"/>
    <col min="4" max="4" width="8.875" style="1" customWidth="1"/>
    <col min="5" max="5" width="22.875" style="1" customWidth="1"/>
    <col min="6" max="16384" width="11.00390625" style="1" customWidth="1"/>
  </cols>
  <sheetData>
    <row r="1" spans="1:5" ht="69" customHeight="1">
      <c r="A1" s="18" t="s">
        <v>18</v>
      </c>
      <c r="B1" s="19"/>
      <c r="C1" s="19"/>
      <c r="D1" s="20"/>
      <c r="E1" s="2"/>
    </row>
    <row r="3" spans="1:5" ht="15">
      <c r="A3" s="17" t="s">
        <v>1</v>
      </c>
      <c r="B3" s="17"/>
      <c r="C3" s="4"/>
      <c r="D3" s="4"/>
      <c r="E3" s="4"/>
    </row>
    <row r="4" spans="1:5" ht="15">
      <c r="A4" s="5"/>
      <c r="B4" s="5"/>
      <c r="C4" s="5"/>
      <c r="D4" s="5"/>
      <c r="E4" s="5"/>
    </row>
    <row r="5" spans="1:5" ht="15">
      <c r="A5" s="5" t="s">
        <v>2</v>
      </c>
      <c r="B5" s="5"/>
      <c r="C5" s="6" t="s">
        <v>16</v>
      </c>
      <c r="D5" s="5" t="s">
        <v>3</v>
      </c>
      <c r="E5" s="5"/>
    </row>
    <row r="6" spans="1:5" ht="15">
      <c r="A6" s="5"/>
      <c r="B6" s="5"/>
      <c r="C6" s="5"/>
      <c r="D6" s="5"/>
      <c r="E6" s="5"/>
    </row>
    <row r="7" spans="1:5" ht="15">
      <c r="A7" s="7" t="s">
        <v>20</v>
      </c>
      <c r="B7" s="7"/>
      <c r="C7" s="8">
        <v>250</v>
      </c>
      <c r="D7" s="5" t="s">
        <v>4</v>
      </c>
      <c r="E7" s="5"/>
    </row>
    <row r="8" spans="1:5" ht="15">
      <c r="A8" s="7" t="s">
        <v>5</v>
      </c>
      <c r="B8" s="7"/>
      <c r="C8" s="9">
        <v>2</v>
      </c>
      <c r="D8" s="5"/>
      <c r="E8" s="5"/>
    </row>
    <row r="9" spans="1:5" ht="15">
      <c r="A9" s="7" t="s">
        <v>6</v>
      </c>
      <c r="B9" s="7"/>
      <c r="C9" s="16">
        <f>C7*C8</f>
        <v>500</v>
      </c>
      <c r="D9" s="10" t="s">
        <v>4</v>
      </c>
      <c r="E9" s="5"/>
    </row>
    <row r="10" spans="1:5" ht="15">
      <c r="A10" s="11"/>
      <c r="B10" s="11"/>
      <c r="C10" s="5"/>
      <c r="D10" s="5"/>
      <c r="E10" s="5"/>
    </row>
    <row r="11" spans="1:5" ht="15">
      <c r="A11" s="7" t="s">
        <v>7</v>
      </c>
      <c r="B11" s="7"/>
      <c r="C11" s="9">
        <v>1000</v>
      </c>
      <c r="D11" s="5" t="s">
        <v>8</v>
      </c>
      <c r="E11" s="5"/>
    </row>
    <row r="12" spans="1:5" ht="15">
      <c r="A12" s="7" t="s">
        <v>9</v>
      </c>
      <c r="B12" s="7"/>
      <c r="C12" s="8">
        <v>4</v>
      </c>
      <c r="D12" s="5" t="s">
        <v>0</v>
      </c>
      <c r="E12" s="5"/>
    </row>
    <row r="13" spans="1:5" ht="15">
      <c r="A13" s="12" t="s">
        <v>10</v>
      </c>
      <c r="B13" s="12"/>
      <c r="C13" s="16">
        <f>(C9*C11/1000)/(C12*C11/1000)</f>
        <v>125</v>
      </c>
      <c r="D13" s="10" t="s">
        <v>11</v>
      </c>
      <c r="E13" s="10"/>
    </row>
    <row r="14" spans="1:5" ht="15">
      <c r="A14" s="14"/>
      <c r="B14" s="14"/>
      <c r="C14" s="10"/>
      <c r="D14" s="10"/>
      <c r="E14" s="10"/>
    </row>
    <row r="15" spans="1:5" ht="15">
      <c r="A15" s="12" t="s">
        <v>12</v>
      </c>
      <c r="B15" s="12"/>
      <c r="C15" s="5"/>
      <c r="D15" s="5"/>
      <c r="E15" s="5"/>
    </row>
    <row r="16" spans="1:5" ht="15">
      <c r="A16" s="7" t="s">
        <v>13</v>
      </c>
      <c r="B16" s="7"/>
      <c r="C16" s="15">
        <v>0.2</v>
      </c>
      <c r="D16" s="5" t="s">
        <v>14</v>
      </c>
      <c r="E16" s="5"/>
    </row>
    <row r="17" spans="1:5" ht="15">
      <c r="A17" s="12" t="s">
        <v>22</v>
      </c>
      <c r="B17" s="12"/>
      <c r="C17" s="13">
        <f>(C9*C11/1000)/C16</f>
        <v>2500</v>
      </c>
      <c r="D17" s="10" t="s">
        <v>15</v>
      </c>
      <c r="E17" s="10"/>
    </row>
    <row r="18" spans="1:5" ht="15">
      <c r="A18" s="12" t="s">
        <v>23</v>
      </c>
      <c r="B18" s="12"/>
      <c r="C18" s="16">
        <f>C17/1000</f>
        <v>2.5</v>
      </c>
      <c r="D18" s="10" t="s">
        <v>24</v>
      </c>
      <c r="E18" s="10"/>
    </row>
    <row r="21" spans="1:5" ht="15">
      <c r="A21" s="3" t="s">
        <v>21</v>
      </c>
      <c r="B21" s="3"/>
      <c r="C21" s="3"/>
      <c r="D21" s="3"/>
      <c r="E21" s="3"/>
    </row>
    <row r="22" ht="15">
      <c r="A22" s="1" t="s">
        <v>17</v>
      </c>
    </row>
    <row r="23" ht="15">
      <c r="A23" s="1" t="s">
        <v>19</v>
      </c>
    </row>
  </sheetData>
  <sheetProtection password="F286" sheet="1" objects="1" scenarios="1" selectLockedCells="1"/>
  <mergeCells count="2">
    <mergeCell ref="A3:B3"/>
    <mergeCell ref="A1:D1"/>
  </mergeCells>
  <printOptions/>
  <pageMargins left="0.39000000000000007" right="0.39000000000000007" top="1" bottom="1" header="0.5" footer="0.5"/>
  <pageSetup orientation="portrait" paperSize="9"/>
  <headerFooter alignWithMargins="0">
    <oddFooter>&amp;L&amp;"Calibri,Regular"&amp;K000000&amp;F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Neubody</dc:creator>
  <cp:keywords/>
  <dc:description/>
  <cp:lastModifiedBy>Biosensis Accounts</cp:lastModifiedBy>
  <cp:lastPrinted>2018-02-21T00:52:30Z</cp:lastPrinted>
  <dcterms:created xsi:type="dcterms:W3CDTF">2013-06-11T07:17:50Z</dcterms:created>
  <dcterms:modified xsi:type="dcterms:W3CDTF">2019-06-25T01:59:38Z</dcterms:modified>
  <cp:category/>
  <cp:version/>
  <cp:contentType/>
  <cp:contentStatus/>
</cp:coreProperties>
</file>